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PC COVID 19\2021\DANH GIA NGUY CO\Cam Ranh\"/>
    </mc:Choice>
  </mc:AlternateContent>
  <bookViews>
    <workbookView xWindow="-120" yWindow="0" windowWidth="20730" windowHeight="11640"/>
  </bookViews>
  <sheets>
    <sheet name="Sheet1" sheetId="1" r:id="rId1"/>
  </sheets>
  <definedNames>
    <definedName name="_xlnm._FilterDatabase" localSheetId="0" hidden="1">Sheet1!$A$12:$Q$29</definedName>
    <definedName name="ECU">#REF!</definedName>
    <definedName name="Tier">#REF!</definedName>
  </definedNames>
  <calcPr calcId="152511"/>
</workbook>
</file>

<file path=xl/calcChain.xml><?xml version="1.0" encoding="utf-8"?>
<calcChain xmlns="http://schemas.openxmlformats.org/spreadsheetml/2006/main">
  <c r="E8" i="1" l="1"/>
  <c r="H24" i="1"/>
  <c r="H14" i="1" l="1"/>
  <c r="H17" i="1" l="1"/>
  <c r="D8" i="1" l="1"/>
  <c r="F8" i="1"/>
  <c r="G8" i="1"/>
  <c r="N14" i="1" l="1"/>
  <c r="N15" i="1"/>
  <c r="N16" i="1"/>
  <c r="N17" i="1"/>
  <c r="N18" i="1"/>
  <c r="N19" i="1"/>
  <c r="N20" i="1"/>
  <c r="N21" i="1"/>
  <c r="N22" i="1"/>
  <c r="N23" i="1"/>
  <c r="N24" i="1"/>
  <c r="N25" i="1"/>
  <c r="N26" i="1"/>
  <c r="N27" i="1"/>
  <c r="N28" i="1"/>
  <c r="M13" i="1"/>
  <c r="K14" i="1"/>
  <c r="K15" i="1"/>
  <c r="K16" i="1"/>
  <c r="K17" i="1"/>
  <c r="K18" i="1"/>
  <c r="K19" i="1"/>
  <c r="K20" i="1"/>
  <c r="K21" i="1"/>
  <c r="K22" i="1"/>
  <c r="K23" i="1"/>
  <c r="K24" i="1"/>
  <c r="K25" i="1"/>
  <c r="K26" i="1"/>
  <c r="K27" i="1"/>
  <c r="K28" i="1"/>
  <c r="I13" i="1"/>
  <c r="J13" i="1"/>
  <c r="L13" i="1"/>
  <c r="G13" i="1"/>
  <c r="H15" i="1"/>
  <c r="H16" i="1"/>
  <c r="H18" i="1"/>
  <c r="H19" i="1"/>
  <c r="H20" i="1"/>
  <c r="H21" i="1"/>
  <c r="H22" i="1"/>
  <c r="H23" i="1"/>
  <c r="H25" i="1"/>
  <c r="H26" i="1"/>
  <c r="H27" i="1"/>
  <c r="H28" i="1"/>
  <c r="F13" i="1"/>
  <c r="H13" i="1" s="1"/>
  <c r="N13" i="1" l="1"/>
  <c r="K13" i="1"/>
</calcChain>
</file>

<file path=xl/sharedStrings.xml><?xml version="1.0" encoding="utf-8"?>
<sst xmlns="http://schemas.openxmlformats.org/spreadsheetml/2006/main" count="137" uniqueCount="65">
  <si>
    <t>Cấp 1</t>
  </si>
  <si>
    <t>Cấp 2</t>
  </si>
  <si>
    <t>Đơn vị hành chính</t>
  </si>
  <si>
    <t>Tên xã/ phường</t>
  </si>
  <si>
    <t>Cấp độ dịch</t>
  </si>
  <si>
    <t>Mã xã/phường</t>
  </si>
  <si>
    <t>STT</t>
  </si>
  <si>
    <t>Không</t>
  </si>
  <si>
    <t>Số ca F0 cộng đồng trong tuần</t>
  </si>
  <si>
    <t>Số dân</t>
  </si>
  <si>
    <t>Số người trên 18 tuổi được tiêm</t>
  </si>
  <si>
    <t>Số người trên 18 tuổi</t>
  </si>
  <si>
    <t>Số người trên 50 tuổi được tiêm</t>
  </si>
  <si>
    <t>Số người trên 50 tuổi</t>
  </si>
  <si>
    <t>F0 cộng đồng/100.000/tuần</t>
  </si>
  <si>
    <t>Tiêu chí  1</t>
  </si>
  <si>
    <t>Tiêu chí 2</t>
  </si>
  <si>
    <t>Tiêu chí 3</t>
  </si>
  <si>
    <t>Tỉnh, thành phố có KH thiết lập CS thu dung, điều trị và KH đảm bảo số giường HSCC (ICU) tại các CS khám bệnh, chữa bệnh trực thuộc tỉnh, thành phố (bao gồm cả y tế tư nhân) sẵn sàng đáp ứng tình hình dịch ở cấp độ 4</t>
  </si>
  <si>
    <t xml:space="preserve">Các quận, huyện, thị xã, thành phố có KH thiết lập trạm y tế lưu động, tổ chăm sóc người nhiễm COVID-19 tại cộng đồng và có KH cung cấp ô xy y tế  cho các trạm y </t>
  </si>
  <si>
    <t>Tỉ lệ người từ 18 tuổi trở lên được tiêm ít nhất 01 liều Vắc xin phòng COVID-19</t>
  </si>
  <si>
    <t>Tỉ lệ người từ ≥ 50 tuổi được tiêm đủ liều Vắc xin phòng COVID-19</t>
  </si>
  <si>
    <t xml:space="preserve"> Đính kèm</t>
  </si>
  <si>
    <t/>
  </si>
  <si>
    <t>Tỉnh Khánh Hòa</t>
  </si>
  <si>
    <t>5600000000</t>
  </si>
  <si>
    <t>Thành phố Cam Ranh</t>
  </si>
  <si>
    <t>5656900000</t>
  </si>
  <si>
    <t>5656922408</t>
  </si>
  <si>
    <t>Phường Cam Nghĩa</t>
  </si>
  <si>
    <t>5656922411</t>
  </si>
  <si>
    <t>Phường Cam Phúc Bắc</t>
  </si>
  <si>
    <t>5656922414</t>
  </si>
  <si>
    <t>Phường Cam Phúc Nam</t>
  </si>
  <si>
    <t>5656922417</t>
  </si>
  <si>
    <t>Phường Cam Lộc</t>
  </si>
  <si>
    <t>5656922420</t>
  </si>
  <si>
    <t>Phường Cam Phú</t>
  </si>
  <si>
    <t>5656922423</t>
  </si>
  <si>
    <t>Phường Ba Ngòi</t>
  </si>
  <si>
    <t>5656922426</t>
  </si>
  <si>
    <t>Phường Cam Thuận</t>
  </si>
  <si>
    <t>5656922429</t>
  </si>
  <si>
    <t>Phường Cam Lợi</t>
  </si>
  <si>
    <t>5656922432</t>
  </si>
  <si>
    <t>Phường Cam Linh</t>
  </si>
  <si>
    <t>5656922468</t>
  </si>
  <si>
    <t>Xã Cam Thành Nam</t>
  </si>
  <si>
    <t>5656922474</t>
  </si>
  <si>
    <t>Xã Cam Phước Đông</t>
  </si>
  <si>
    <t>5656922477</t>
  </si>
  <si>
    <t>Xã Cam Thịnh Tây</t>
  </si>
  <si>
    <t>5656922480</t>
  </si>
  <si>
    <t>Xã Cam Thịnh Đông</t>
  </si>
  <si>
    <t>5656922483</t>
  </si>
  <si>
    <t>Xã Cam Lập</t>
  </si>
  <si>
    <t>5656922486</t>
  </si>
  <si>
    <t>Xã Cam Bình</t>
  </si>
  <si>
    <t>Kết quả đánh giá cấp độ dịch tại thành phố Cam Ranh</t>
  </si>
  <si>
    <t>Phạm vi huyện</t>
  </si>
  <si>
    <t>Phạm vi xã</t>
  </si>
  <si>
    <t>Cấp 3</t>
  </si>
  <si>
    <t>Cấp 4</t>
  </si>
  <si>
    <t>x</t>
  </si>
  <si>
    <t>(Cập nhật ngày 19/11/2021 )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</si>
</sst>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_-* #,##0\ _₫_-;\-* #,##0\ _₫_-;_-* &quot;-&quot;??\ _₫_-;_-@_-"/>
    <numFmt numFmtId="166" formatCode="_-* #,##0.0000\ _₫_-;\-* #,##0.0000\ _₫_-;_-* &quot;-&quot;??\ _₫_-;_-@_-"/>
  </numFmts>
  <fonts count="20" x14ac:knownFonts="1">
    <font>
      <sz val="11"/>
      <color theme="1"/>
      <name val="Calibri"/>
      <family val="2"/>
      <charset val="163"/>
      <scheme val="minor"/>
    </font>
    <font>
      <b/>
      <sz val="18"/>
      <color theme="1"/>
      <name val="Times New Roman"/>
      <family val="1"/>
    </font>
    <font>
      <sz val="14"/>
      <color theme="1"/>
      <name val="Times New Roman"/>
      <family val="1"/>
    </font>
    <font>
      <b/>
      <sz val="14"/>
      <color rgb="FF000000"/>
      <name val="Times New Roman"/>
      <family val="1"/>
    </font>
    <font>
      <b/>
      <sz val="14"/>
      <color theme="1"/>
      <name val="Times New Roman"/>
      <family val="1"/>
    </font>
    <font>
      <sz val="11"/>
      <color theme="1"/>
      <name val="Times New Roman"/>
      <family val="1"/>
    </font>
    <font>
      <b/>
      <sz val="12"/>
      <color theme="1"/>
      <name val="Times New Roman"/>
      <family val="1"/>
    </font>
    <font>
      <b/>
      <sz val="11"/>
      <color theme="1"/>
      <name val="Times New Roman"/>
      <family val="1"/>
    </font>
    <font>
      <sz val="12"/>
      <name val="Times New Roman"/>
      <family val="1"/>
    </font>
    <font>
      <sz val="11"/>
      <color theme="1"/>
      <name val="Calibri"/>
      <family val="2"/>
      <charset val="163"/>
      <scheme val="minor"/>
    </font>
    <font>
      <b/>
      <sz val="12"/>
      <name val="Times New Roman"/>
      <family val="1"/>
    </font>
    <font>
      <sz val="11"/>
      <color theme="1"/>
      <name val="Calibri"/>
      <family val="2"/>
      <scheme val="minor"/>
    </font>
    <font>
      <sz val="11"/>
      <color theme="1"/>
      <name val="Calibri"/>
      <family val="2"/>
      <charset val="1"/>
      <scheme val="minor"/>
    </font>
    <font>
      <sz val="12"/>
      <color theme="1"/>
      <name val="Times New Roman"/>
      <family val="2"/>
    </font>
    <font>
      <b/>
      <sz val="13"/>
      <color rgb="FF000000"/>
      <name val="Times New Roman"/>
      <family val="1"/>
    </font>
    <font>
      <sz val="13"/>
      <color rgb="FF000000"/>
      <name val="Times New Roman"/>
      <family val="1"/>
    </font>
    <font>
      <sz val="14"/>
      <color rgb="FF000000"/>
      <name val="Times New Roman"/>
      <family val="1"/>
    </font>
    <font>
      <i/>
      <sz val="13"/>
      <color rgb="FF000000"/>
      <name val="Times New Roman"/>
      <family val="1"/>
    </font>
    <font>
      <sz val="12"/>
      <color rgb="FFFF0000"/>
      <name val="Times New Roman"/>
      <family val="1"/>
    </font>
    <font>
      <sz val="14"/>
      <name val="Times New Roman"/>
      <family val="1"/>
    </font>
  </fonts>
  <fills count="6">
    <fill>
      <patternFill patternType="none"/>
    </fill>
    <fill>
      <patternFill patternType="gray125"/>
    </fill>
    <fill>
      <patternFill patternType="solid">
        <fgColor rgb="FF92D050"/>
        <bgColor rgb="FF92D050"/>
      </patternFill>
    </fill>
    <fill>
      <patternFill patternType="solid">
        <fgColor rgb="FFFFFF00"/>
        <bgColor rgb="FFFFFF00"/>
      </patternFill>
    </fill>
    <fill>
      <patternFill patternType="solid">
        <fgColor rgb="FFFF0000"/>
        <bgColor indexed="64"/>
      </patternFill>
    </fill>
    <fill>
      <patternFill patternType="solid">
        <fgColor rgb="FFFF6D0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6">
    <xf numFmtId="0" fontId="0" fillId="0" borderId="0"/>
    <xf numFmtId="164" fontId="9" fillId="0" borderId="0" applyFont="0" applyFill="0" applyBorder="0" applyAlignment="0" applyProtection="0"/>
    <xf numFmtId="9" fontId="9" fillId="0" borderId="0" applyFont="0" applyFill="0" applyBorder="0" applyAlignment="0" applyProtection="0"/>
    <xf numFmtId="0" fontId="11" fillId="0" borderId="0"/>
    <xf numFmtId="0" fontId="12" fillId="0" borderId="0"/>
    <xf numFmtId="0" fontId="13" fillId="0" borderId="0"/>
  </cellStyleXfs>
  <cellXfs count="37">
    <xf numFmtId="0" fontId="0" fillId="0" borderId="0" xfId="0"/>
    <xf numFmtId="0" fontId="1" fillId="0" borderId="0" xfId="0" applyFont="1"/>
    <xf numFmtId="0" fontId="5" fillId="0" borderId="0" xfId="0" applyFont="1"/>
    <xf numFmtId="0" fontId="2"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8" fillId="0" borderId="3" xfId="0" applyFont="1" applyBorder="1" applyAlignment="1">
      <alignment wrapText="1"/>
    </xf>
    <xf numFmtId="165" fontId="8" fillId="0" borderId="3" xfId="1" applyNumberFormat="1" applyFont="1" applyBorder="1" applyAlignment="1">
      <alignment wrapText="1"/>
    </xf>
    <xf numFmtId="0" fontId="10" fillId="0" borderId="3" xfId="0" applyFont="1" applyBorder="1" applyAlignment="1">
      <alignment wrapText="1"/>
    </xf>
    <xf numFmtId="165" fontId="10" fillId="0" borderId="3" xfId="1" applyNumberFormat="1" applyFont="1" applyBorder="1" applyAlignment="1">
      <alignment wrapText="1"/>
    </xf>
    <xf numFmtId="0" fontId="7" fillId="0" borderId="0" xfId="0" applyFont="1"/>
    <xf numFmtId="10" fontId="10" fillId="0" borderId="3" xfId="2" applyNumberFormat="1" applyFont="1" applyBorder="1" applyAlignment="1">
      <alignment wrapText="1"/>
    </xf>
    <xf numFmtId="0" fontId="2" fillId="0" borderId="0" xfId="0" applyFont="1" applyAlignment="1">
      <alignment horizontal="center"/>
    </xf>
    <xf numFmtId="0" fontId="8" fillId="0" borderId="3" xfId="0" applyFont="1" applyBorder="1" applyAlignment="1">
      <alignment horizontal="center" wrapText="1"/>
    </xf>
    <xf numFmtId="0" fontId="14" fillId="2" borderId="3" xfId="5" applyFont="1" applyFill="1" applyBorder="1" applyAlignment="1">
      <alignment horizontal="center" vertical="center" wrapText="1"/>
    </xf>
    <xf numFmtId="0" fontId="3" fillId="5" borderId="3" xfId="5" applyFont="1" applyFill="1" applyBorder="1" applyAlignment="1">
      <alignment horizontal="center" vertical="center" wrapText="1"/>
    </xf>
    <xf numFmtId="0" fontId="14" fillId="4" borderId="3" xfId="5" applyFont="1" applyFill="1" applyBorder="1" applyAlignment="1">
      <alignment horizontal="center" vertical="center" wrapText="1"/>
    </xf>
    <xf numFmtId="0" fontId="16" fillId="5" borderId="3" xfId="5" applyFont="1" applyFill="1" applyBorder="1" applyAlignment="1">
      <alignment horizontal="center" vertical="center" wrapText="1"/>
    </xf>
    <xf numFmtId="0" fontId="15" fillId="4" borderId="3" xfId="5" applyFont="1" applyFill="1" applyBorder="1" applyAlignment="1">
      <alignment horizontal="center" vertical="center" wrapText="1"/>
    </xf>
    <xf numFmtId="0" fontId="14" fillId="0" borderId="3" xfId="5" applyFont="1" applyBorder="1" applyAlignment="1">
      <alignment horizontal="center" vertical="center" wrapText="1"/>
    </xf>
    <xf numFmtId="0" fontId="14" fillId="3" borderId="3" xfId="5" applyFont="1" applyFill="1" applyBorder="1" applyAlignment="1">
      <alignment horizontal="center" vertical="center" wrapText="1"/>
    </xf>
    <xf numFmtId="0" fontId="17" fillId="0" borderId="3" xfId="5" applyFont="1" applyBorder="1" applyAlignment="1">
      <alignment horizontal="center" vertical="center" wrapText="1"/>
    </xf>
    <xf numFmtId="0" fontId="15" fillId="2" borderId="3" xfId="5" applyFont="1" applyFill="1" applyBorder="1" applyAlignment="1">
      <alignment horizontal="center" vertical="center" wrapText="1"/>
    </xf>
    <xf numFmtId="0" fontId="15" fillId="3" borderId="3" xfId="5" applyFont="1" applyFill="1" applyBorder="1" applyAlignment="1">
      <alignment horizontal="center" vertical="center" wrapText="1"/>
    </xf>
    <xf numFmtId="166" fontId="8" fillId="0" borderId="3" xfId="1" applyNumberFormat="1" applyFont="1" applyBorder="1" applyAlignment="1">
      <alignment wrapText="1"/>
    </xf>
    <xf numFmtId="166" fontId="18" fillId="0" borderId="3" xfId="1" applyNumberFormat="1" applyFont="1" applyBorder="1" applyAlignment="1">
      <alignment wrapText="1"/>
    </xf>
    <xf numFmtId="3" fontId="2" fillId="0" borderId="3" xfId="0" applyNumberFormat="1" applyFont="1" applyBorder="1"/>
    <xf numFmtId="3" fontId="2" fillId="0" borderId="3" xfId="0" applyNumberFormat="1" applyFont="1" applyFill="1" applyBorder="1"/>
    <xf numFmtId="3" fontId="19" fillId="0" borderId="3" xfId="0" applyNumberFormat="1" applyFont="1" applyFill="1" applyBorder="1"/>
    <xf numFmtId="0" fontId="1" fillId="0" borderId="0" xfId="0" applyFont="1" applyAlignment="1">
      <alignment horizontal="center"/>
    </xf>
    <xf numFmtId="0" fontId="2" fillId="0" borderId="0" xfId="0" applyFont="1" applyAlignment="1">
      <alignment horizontal="center"/>
    </xf>
    <xf numFmtId="0" fontId="7" fillId="0" borderId="1" xfId="0" applyFont="1" applyBorder="1" applyAlignment="1">
      <alignment horizontal="center" vertical="center"/>
    </xf>
    <xf numFmtId="0" fontId="4" fillId="0" borderId="2" xfId="0" applyFont="1" applyBorder="1" applyAlignment="1">
      <alignment horizontal="center"/>
    </xf>
    <xf numFmtId="0" fontId="4" fillId="0" borderId="1" xfId="0" applyFont="1" applyBorder="1" applyAlignment="1">
      <alignment horizont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cellXfs>
  <cellStyles count="6">
    <cellStyle name="Comma" xfId="1" builtinId="3"/>
    <cellStyle name="Normal" xfId="0" builtinId="0"/>
    <cellStyle name="Normal 2" xfId="4"/>
    <cellStyle name="Normal 3" xfId="3"/>
    <cellStyle name="Normal 4" xfId="5"/>
    <cellStyle name="Percent" xfId="2" builtinId="5"/>
  </cellStyles>
  <dxfs count="0"/>
  <tableStyles count="0" defaultTableStyle="TableStyleMedium2" defaultPivotStyle="PivotStyleLight16"/>
  <colors>
    <mruColors>
      <color rgb="FF71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8"/>
  <sheetViews>
    <sheetView tabSelected="1" topLeftCell="A10" zoomScale="85" zoomScaleNormal="85" workbookViewId="0">
      <selection activeCell="F12" sqref="F12"/>
    </sheetView>
  </sheetViews>
  <sheetFormatPr defaultColWidth="9.140625" defaultRowHeight="15" x14ac:dyDescent="0.25"/>
  <cols>
    <col min="1" max="1" width="24.42578125" style="2" customWidth="1"/>
    <col min="2" max="2" width="5.85546875" style="2" customWidth="1"/>
    <col min="3" max="3" width="17.140625" style="2" customWidth="1"/>
    <col min="4" max="4" width="25.85546875" style="2" customWidth="1"/>
    <col min="5" max="5" width="16.140625" style="2" customWidth="1"/>
    <col min="6" max="6" width="12" style="2" customWidth="1"/>
    <col min="7" max="7" width="15.28515625" style="2" customWidth="1"/>
    <col min="8" max="8" width="14.28515625" style="2" customWidth="1"/>
    <col min="9" max="9" width="15.7109375" style="2" customWidth="1"/>
    <col min="10" max="10" width="14" style="2" customWidth="1"/>
    <col min="11" max="11" width="23.7109375" style="2" customWidth="1"/>
    <col min="12" max="12" width="14.140625" style="2" customWidth="1"/>
    <col min="13" max="13" width="13.5703125" style="2" customWidth="1"/>
    <col min="14" max="14" width="20" style="2" customWidth="1"/>
    <col min="15" max="15" width="47.7109375" style="2" customWidth="1"/>
    <col min="16" max="16" width="39.28515625" style="2" customWidth="1"/>
    <col min="17" max="17" width="23.7109375" style="2" customWidth="1"/>
    <col min="18" max="16384" width="9.140625" style="2"/>
  </cols>
  <sheetData>
    <row r="2" spans="1:17" s="1" customFormat="1" ht="22.5" x14ac:dyDescent="0.3">
      <c r="A2" s="30" t="s">
        <v>58</v>
      </c>
      <c r="B2" s="30"/>
      <c r="C2" s="30"/>
      <c r="D2" s="30"/>
      <c r="E2" s="30"/>
      <c r="F2" s="30"/>
      <c r="G2" s="30"/>
      <c r="H2" s="30"/>
      <c r="I2" s="30"/>
    </row>
    <row r="3" spans="1:17" s="1" customFormat="1" ht="22.5" x14ac:dyDescent="0.3">
      <c r="A3" s="31" t="s">
        <v>64</v>
      </c>
      <c r="B3" s="31"/>
      <c r="C3" s="31"/>
      <c r="D3" s="31"/>
      <c r="E3" s="31"/>
      <c r="F3" s="31"/>
      <c r="G3" s="31"/>
      <c r="H3" s="31"/>
      <c r="I3" s="31"/>
    </row>
    <row r="4" spans="1:17" s="1" customFormat="1" ht="22.5" x14ac:dyDescent="0.3">
      <c r="A4" s="13"/>
      <c r="B4" s="13"/>
      <c r="C4" s="13"/>
      <c r="D4" s="13"/>
      <c r="E4" s="13"/>
    </row>
    <row r="5" spans="1:17" s="1" customFormat="1" ht="22.5" x14ac:dyDescent="0.3">
      <c r="C5" s="20"/>
      <c r="D5" s="15" t="s">
        <v>0</v>
      </c>
      <c r="E5" s="21" t="s">
        <v>1</v>
      </c>
      <c r="F5" s="16" t="s">
        <v>61</v>
      </c>
      <c r="G5" s="17" t="s">
        <v>62</v>
      </c>
    </row>
    <row r="6" spans="1:17" s="1" customFormat="1" ht="22.5" x14ac:dyDescent="0.3">
      <c r="C6" s="22" t="s">
        <v>59</v>
      </c>
      <c r="D6" s="23" t="s">
        <v>63</v>
      </c>
      <c r="E6" s="24"/>
      <c r="F6" s="18"/>
      <c r="G6" s="19"/>
    </row>
    <row r="7" spans="1:17" s="1" customFormat="1" ht="22.5" x14ac:dyDescent="0.3">
      <c r="C7" s="20"/>
      <c r="D7" s="15" t="s">
        <v>0</v>
      </c>
      <c r="E7" s="21" t="s">
        <v>1</v>
      </c>
      <c r="F7" s="16" t="s">
        <v>61</v>
      </c>
      <c r="G7" s="17" t="s">
        <v>62</v>
      </c>
    </row>
    <row r="8" spans="1:17" s="1" customFormat="1" ht="40.5" customHeight="1" x14ac:dyDescent="0.3">
      <c r="C8" s="22" t="s">
        <v>60</v>
      </c>
      <c r="D8" s="23">
        <f>COUNTIF($E$14:$E$28,D7)</f>
        <v>15</v>
      </c>
      <c r="E8" s="21">
        <f t="shared" ref="E8:G8" si="0">COUNTIF($E$14:$E$28,E7)</f>
        <v>0</v>
      </c>
      <c r="F8" s="16">
        <f t="shared" si="0"/>
        <v>0</v>
      </c>
      <c r="G8" s="17">
        <f t="shared" si="0"/>
        <v>0</v>
      </c>
    </row>
    <row r="9" spans="1:17" s="1" customFormat="1" ht="22.5" x14ac:dyDescent="0.3">
      <c r="A9" s="13"/>
      <c r="B9" s="13"/>
      <c r="C9" s="13"/>
      <c r="D9" s="13"/>
      <c r="E9" s="13"/>
    </row>
    <row r="10" spans="1:17" ht="18.75" x14ac:dyDescent="0.3">
      <c r="A10" s="35" t="s">
        <v>2</v>
      </c>
      <c r="B10" s="36" t="s">
        <v>6</v>
      </c>
      <c r="C10" s="36" t="s">
        <v>5</v>
      </c>
      <c r="D10" s="36" t="s">
        <v>3</v>
      </c>
      <c r="E10" s="36" t="s">
        <v>4</v>
      </c>
      <c r="F10" s="33" t="s">
        <v>15</v>
      </c>
      <c r="G10" s="34"/>
      <c r="H10" s="34"/>
      <c r="I10" s="34" t="s">
        <v>16</v>
      </c>
      <c r="J10" s="34"/>
      <c r="K10" s="34"/>
      <c r="L10" s="34"/>
      <c r="M10" s="34"/>
      <c r="N10" s="34"/>
      <c r="O10" s="34" t="s">
        <v>17</v>
      </c>
      <c r="P10" s="34"/>
      <c r="Q10" s="32" t="s">
        <v>22</v>
      </c>
    </row>
    <row r="11" spans="1:17" s="3" customFormat="1" ht="94.5" customHeight="1" x14ac:dyDescent="0.25">
      <c r="A11" s="35"/>
      <c r="B11" s="36"/>
      <c r="C11" s="36"/>
      <c r="D11" s="36"/>
      <c r="E11" s="36"/>
      <c r="F11" s="4" t="s">
        <v>8</v>
      </c>
      <c r="G11" s="5" t="s">
        <v>9</v>
      </c>
      <c r="H11" s="5" t="s">
        <v>14</v>
      </c>
      <c r="I11" s="5" t="s">
        <v>10</v>
      </c>
      <c r="J11" s="5" t="s">
        <v>11</v>
      </c>
      <c r="K11" s="5" t="s">
        <v>20</v>
      </c>
      <c r="L11" s="5" t="s">
        <v>12</v>
      </c>
      <c r="M11" s="5" t="s">
        <v>13</v>
      </c>
      <c r="N11" s="5" t="s">
        <v>21</v>
      </c>
      <c r="O11" s="6" t="s">
        <v>18</v>
      </c>
      <c r="P11" s="6" t="s">
        <v>19</v>
      </c>
      <c r="Q11" s="32"/>
    </row>
    <row r="12" spans="1:17" ht="15.75" x14ac:dyDescent="0.25">
      <c r="A12" s="7" t="s">
        <v>24</v>
      </c>
      <c r="B12" s="7" t="s">
        <v>23</v>
      </c>
      <c r="C12" s="7" t="s">
        <v>25</v>
      </c>
      <c r="D12" s="7" t="s">
        <v>23</v>
      </c>
      <c r="E12" s="14"/>
      <c r="F12" s="8">
        <v>0</v>
      </c>
      <c r="G12" s="8">
        <v>0</v>
      </c>
      <c r="H12" s="8">
        <v>0</v>
      </c>
      <c r="I12" s="8" t="s">
        <v>23</v>
      </c>
      <c r="J12" s="8">
        <v>0</v>
      </c>
      <c r="K12" s="8" t="s">
        <v>23</v>
      </c>
      <c r="L12" s="8">
        <v>0</v>
      </c>
      <c r="M12" s="8">
        <v>0</v>
      </c>
      <c r="N12" s="8" t="s">
        <v>23</v>
      </c>
      <c r="O12" s="8" t="s">
        <v>7</v>
      </c>
      <c r="P12" s="8"/>
      <c r="Q12" s="8"/>
    </row>
    <row r="13" spans="1:17" s="11" customFormat="1" ht="16.5" x14ac:dyDescent="0.25">
      <c r="A13" s="9" t="s">
        <v>26</v>
      </c>
      <c r="B13" s="9" t="s">
        <v>23</v>
      </c>
      <c r="C13" s="9" t="s">
        <v>27</v>
      </c>
      <c r="D13" s="9" t="s">
        <v>23</v>
      </c>
      <c r="E13" s="15" t="s">
        <v>0</v>
      </c>
      <c r="F13" s="10">
        <f>SUM(F14:F28)</f>
        <v>18</v>
      </c>
      <c r="G13" s="10">
        <f>SUM(G14:G28)</f>
        <v>139783</v>
      </c>
      <c r="H13" s="25">
        <f>(F13/(G13*2))*100000</f>
        <v>6.4385511829049316</v>
      </c>
      <c r="I13" s="10">
        <f t="shared" ref="I13:M13" si="1">SUM(I14:I28)</f>
        <v>99008</v>
      </c>
      <c r="J13" s="10">
        <f t="shared" si="1"/>
        <v>99722</v>
      </c>
      <c r="K13" s="12">
        <f>I13/J13</f>
        <v>0.99284009546539376</v>
      </c>
      <c r="L13" s="10">
        <f t="shared" si="1"/>
        <v>28257</v>
      </c>
      <c r="M13" s="10">
        <f t="shared" si="1"/>
        <v>32176.259750920366</v>
      </c>
      <c r="N13" s="12">
        <f>L13/M13</f>
        <v>0.87819405421078311</v>
      </c>
      <c r="O13" s="10"/>
      <c r="P13" s="10" t="s">
        <v>7</v>
      </c>
      <c r="Q13" s="10"/>
    </row>
    <row r="14" spans="1:17" ht="18.75" x14ac:dyDescent="0.3">
      <c r="A14" s="7" t="s">
        <v>23</v>
      </c>
      <c r="B14" s="7" t="s">
        <v>23</v>
      </c>
      <c r="C14" s="7" t="s">
        <v>38</v>
      </c>
      <c r="D14" s="7" t="s">
        <v>39</v>
      </c>
      <c r="E14" s="15" t="s">
        <v>0</v>
      </c>
      <c r="F14" s="8">
        <v>3</v>
      </c>
      <c r="G14" s="27">
        <v>14639</v>
      </c>
      <c r="H14" s="25">
        <f>(F14/(G14*2))*10000</f>
        <v>1.0246601543821299</v>
      </c>
      <c r="I14" s="28">
        <v>9808</v>
      </c>
      <c r="J14" s="29">
        <v>9815</v>
      </c>
      <c r="K14" s="12">
        <f t="shared" ref="K14:K28" si="2">I14/J14</f>
        <v>0.99928680590932251</v>
      </c>
      <c r="L14" s="8">
        <v>2865</v>
      </c>
      <c r="M14" s="8">
        <v>3252.1255199667221</v>
      </c>
      <c r="N14" s="12">
        <f t="shared" ref="N14:N28" si="3">L14/M14</f>
        <v>0.88096230677754306</v>
      </c>
      <c r="O14" s="8"/>
      <c r="P14" s="10" t="s">
        <v>7</v>
      </c>
      <c r="Q14" s="8"/>
    </row>
    <row r="15" spans="1:17" ht="18.75" x14ac:dyDescent="0.3">
      <c r="A15" s="7" t="s">
        <v>23</v>
      </c>
      <c r="B15" s="7" t="s">
        <v>23</v>
      </c>
      <c r="C15" s="7" t="s">
        <v>44</v>
      </c>
      <c r="D15" s="7" t="s">
        <v>45</v>
      </c>
      <c r="E15" s="15" t="s">
        <v>0</v>
      </c>
      <c r="F15" s="8">
        <v>3</v>
      </c>
      <c r="G15" s="27">
        <v>9823</v>
      </c>
      <c r="H15" s="25">
        <f t="shared" ref="H15:H28" si="4">(F15/(G15*2))*10000</f>
        <v>1.5270284027282908</v>
      </c>
      <c r="I15" s="28">
        <v>7428</v>
      </c>
      <c r="J15" s="29">
        <v>7639</v>
      </c>
      <c r="K15" s="12">
        <f t="shared" si="2"/>
        <v>0.97237858358423879</v>
      </c>
      <c r="L15" s="8">
        <v>2251</v>
      </c>
      <c r="M15" s="8">
        <v>2637.3526666666667</v>
      </c>
      <c r="N15" s="12">
        <f t="shared" si="3"/>
        <v>0.85350739339878445</v>
      </c>
      <c r="O15" s="8"/>
      <c r="P15" s="10" t="s">
        <v>7</v>
      </c>
      <c r="Q15" s="8"/>
    </row>
    <row r="16" spans="1:17" ht="18.75" x14ac:dyDescent="0.3">
      <c r="A16" s="7" t="s">
        <v>23</v>
      </c>
      <c r="B16" s="7" t="s">
        <v>23</v>
      </c>
      <c r="C16" s="7" t="s">
        <v>34</v>
      </c>
      <c r="D16" s="7" t="s">
        <v>35</v>
      </c>
      <c r="E16" s="15" t="s">
        <v>0</v>
      </c>
      <c r="F16" s="8">
        <v>0</v>
      </c>
      <c r="G16" s="27">
        <v>7951</v>
      </c>
      <c r="H16" s="25">
        <f t="shared" si="4"/>
        <v>0</v>
      </c>
      <c r="I16" s="28">
        <v>6316</v>
      </c>
      <c r="J16" s="29">
        <v>6370</v>
      </c>
      <c r="K16" s="12">
        <f t="shared" si="2"/>
        <v>0.99152276295133435</v>
      </c>
      <c r="L16" s="8">
        <v>2282</v>
      </c>
      <c r="M16" s="8">
        <v>2452.2091544818818</v>
      </c>
      <c r="N16" s="12">
        <f t="shared" si="3"/>
        <v>0.93058946290499245</v>
      </c>
      <c r="O16" s="8"/>
      <c r="P16" s="10" t="s">
        <v>7</v>
      </c>
      <c r="Q16" s="8"/>
    </row>
    <row r="17" spans="1:17" ht="18.75" x14ac:dyDescent="0.3">
      <c r="A17" s="7" t="s">
        <v>23</v>
      </c>
      <c r="B17" s="7" t="s">
        <v>23</v>
      </c>
      <c r="C17" s="7" t="s">
        <v>42</v>
      </c>
      <c r="D17" s="7" t="s">
        <v>43</v>
      </c>
      <c r="E17" s="15" t="s">
        <v>0</v>
      </c>
      <c r="F17" s="8">
        <v>2</v>
      </c>
      <c r="G17" s="27">
        <v>9826</v>
      </c>
      <c r="H17" s="25">
        <f>(F17/(G17*2))*10000</f>
        <v>1.0177081213108081</v>
      </c>
      <c r="I17" s="28">
        <v>6503</v>
      </c>
      <c r="J17" s="29">
        <v>6592</v>
      </c>
      <c r="K17" s="12">
        <f t="shared" si="2"/>
        <v>0.986498786407767</v>
      </c>
      <c r="L17" s="8">
        <v>1903</v>
      </c>
      <c r="M17" s="8">
        <v>2311</v>
      </c>
      <c r="N17" s="12">
        <f t="shared" si="3"/>
        <v>0.82345305062743401</v>
      </c>
      <c r="O17" s="8"/>
      <c r="P17" s="10" t="s">
        <v>7</v>
      </c>
      <c r="Q17" s="8"/>
    </row>
    <row r="18" spans="1:17" ht="18.75" x14ac:dyDescent="0.3">
      <c r="A18" s="7" t="s">
        <v>23</v>
      </c>
      <c r="B18" s="7" t="s">
        <v>23</v>
      </c>
      <c r="C18" s="7" t="s">
        <v>28</v>
      </c>
      <c r="D18" s="7" t="s">
        <v>29</v>
      </c>
      <c r="E18" s="15" t="s">
        <v>0</v>
      </c>
      <c r="F18" s="8">
        <v>2</v>
      </c>
      <c r="G18" s="27">
        <v>14812</v>
      </c>
      <c r="H18" s="25">
        <f t="shared" si="4"/>
        <v>0.67512827437213063</v>
      </c>
      <c r="I18" s="28">
        <v>11264</v>
      </c>
      <c r="J18" s="29">
        <v>11298</v>
      </c>
      <c r="K18" s="12">
        <f t="shared" si="2"/>
        <v>0.99699061780846165</v>
      </c>
      <c r="L18" s="8">
        <v>3338</v>
      </c>
      <c r="M18" s="8">
        <v>3746.404869251578</v>
      </c>
      <c r="N18" s="12">
        <f t="shared" si="3"/>
        <v>0.89098752443881879</v>
      </c>
      <c r="O18" s="8"/>
      <c r="P18" s="10" t="s">
        <v>7</v>
      </c>
      <c r="Q18" s="8"/>
    </row>
    <row r="19" spans="1:17" ht="18.75" x14ac:dyDescent="0.3">
      <c r="A19" s="7" t="s">
        <v>23</v>
      </c>
      <c r="B19" s="7" t="s">
        <v>23</v>
      </c>
      <c r="C19" s="7" t="s">
        <v>36</v>
      </c>
      <c r="D19" s="7" t="s">
        <v>37</v>
      </c>
      <c r="E19" s="15" t="s">
        <v>0</v>
      </c>
      <c r="F19" s="8">
        <v>1</v>
      </c>
      <c r="G19" s="27">
        <v>8402</v>
      </c>
      <c r="H19" s="25">
        <f t="shared" si="4"/>
        <v>0.59509640561771004</v>
      </c>
      <c r="I19" s="28">
        <v>7733</v>
      </c>
      <c r="J19" s="29">
        <v>7774</v>
      </c>
      <c r="K19" s="12">
        <f t="shared" si="2"/>
        <v>0.99472600977617698</v>
      </c>
      <c r="L19" s="8">
        <v>1948</v>
      </c>
      <c r="M19" s="8">
        <v>2201</v>
      </c>
      <c r="N19" s="12">
        <f t="shared" si="3"/>
        <v>0.88505224897773738</v>
      </c>
      <c r="O19" s="8"/>
      <c r="P19" s="10" t="s">
        <v>7</v>
      </c>
      <c r="Q19" s="8"/>
    </row>
    <row r="20" spans="1:17" ht="18.75" x14ac:dyDescent="0.3">
      <c r="A20" s="7" t="s">
        <v>23</v>
      </c>
      <c r="B20" s="7" t="s">
        <v>23</v>
      </c>
      <c r="C20" s="7" t="s">
        <v>30</v>
      </c>
      <c r="D20" s="7" t="s">
        <v>31</v>
      </c>
      <c r="E20" s="15" t="s">
        <v>0</v>
      </c>
      <c r="F20" s="8">
        <v>1</v>
      </c>
      <c r="G20" s="27">
        <v>14407</v>
      </c>
      <c r="H20" s="25">
        <f t="shared" si="4"/>
        <v>0.34705351565211356</v>
      </c>
      <c r="I20" s="28">
        <v>9547</v>
      </c>
      <c r="J20" s="29">
        <v>9654</v>
      </c>
      <c r="K20" s="12">
        <f t="shared" si="2"/>
        <v>0.98891651129065672</v>
      </c>
      <c r="L20" s="8">
        <v>2935</v>
      </c>
      <c r="M20" s="8">
        <v>3411</v>
      </c>
      <c r="N20" s="12">
        <f t="shared" si="3"/>
        <v>0.86045148050425091</v>
      </c>
      <c r="O20" s="8"/>
      <c r="P20" s="10" t="s">
        <v>7</v>
      </c>
      <c r="Q20" s="8"/>
    </row>
    <row r="21" spans="1:17" ht="18.75" x14ac:dyDescent="0.3">
      <c r="A21" s="7" t="s">
        <v>23</v>
      </c>
      <c r="B21" s="7" t="s">
        <v>23</v>
      </c>
      <c r="C21" s="7" t="s">
        <v>32</v>
      </c>
      <c r="D21" s="7" t="s">
        <v>33</v>
      </c>
      <c r="E21" s="15" t="s">
        <v>0</v>
      </c>
      <c r="F21" s="8">
        <v>0</v>
      </c>
      <c r="G21" s="27">
        <v>7391</v>
      </c>
      <c r="H21" s="25">
        <f t="shared" si="4"/>
        <v>0</v>
      </c>
      <c r="I21" s="28">
        <v>5045</v>
      </c>
      <c r="J21" s="29">
        <v>5062</v>
      </c>
      <c r="K21" s="12">
        <f t="shared" si="2"/>
        <v>0.99664164361912289</v>
      </c>
      <c r="L21" s="8">
        <v>1259</v>
      </c>
      <c r="M21" s="8">
        <v>1429.9391688415981</v>
      </c>
      <c r="N21" s="12">
        <f t="shared" si="3"/>
        <v>0.88045703442050838</v>
      </c>
      <c r="O21" s="8"/>
      <c r="P21" s="10" t="s">
        <v>7</v>
      </c>
      <c r="Q21" s="8"/>
    </row>
    <row r="22" spans="1:17" ht="18.75" x14ac:dyDescent="0.3">
      <c r="A22" s="7" t="s">
        <v>23</v>
      </c>
      <c r="B22" s="7" t="s">
        <v>23</v>
      </c>
      <c r="C22" s="7" t="s">
        <v>40</v>
      </c>
      <c r="D22" s="7" t="s">
        <v>41</v>
      </c>
      <c r="E22" s="15" t="s">
        <v>0</v>
      </c>
      <c r="F22" s="8">
        <v>0</v>
      </c>
      <c r="G22" s="27">
        <v>10111</v>
      </c>
      <c r="H22" s="25">
        <f t="shared" si="4"/>
        <v>0</v>
      </c>
      <c r="I22" s="28">
        <v>7748</v>
      </c>
      <c r="J22" s="29">
        <v>7762</v>
      </c>
      <c r="K22" s="12">
        <f t="shared" si="2"/>
        <v>0.99819634114918832</v>
      </c>
      <c r="L22" s="8">
        <v>2221</v>
      </c>
      <c r="M22" s="8">
        <v>2447</v>
      </c>
      <c r="N22" s="12">
        <f t="shared" si="3"/>
        <v>0.9076420106252554</v>
      </c>
      <c r="O22" s="8"/>
      <c r="P22" s="10" t="s">
        <v>7</v>
      </c>
      <c r="Q22" s="8"/>
    </row>
    <row r="23" spans="1:17" ht="18.75" x14ac:dyDescent="0.3">
      <c r="A23" s="7" t="s">
        <v>23</v>
      </c>
      <c r="B23" s="7" t="s">
        <v>23</v>
      </c>
      <c r="C23" s="7" t="s">
        <v>56</v>
      </c>
      <c r="D23" s="7" t="s">
        <v>57</v>
      </c>
      <c r="E23" s="15" t="s">
        <v>0</v>
      </c>
      <c r="F23" s="8">
        <v>1</v>
      </c>
      <c r="G23" s="27">
        <v>5579</v>
      </c>
      <c r="H23" s="25">
        <f t="shared" si="4"/>
        <v>0.89621796020792255</v>
      </c>
      <c r="I23" s="28">
        <v>4021</v>
      </c>
      <c r="J23" s="29">
        <v>4051</v>
      </c>
      <c r="K23" s="12">
        <f t="shared" si="2"/>
        <v>0.99259442113058505</v>
      </c>
      <c r="L23" s="8">
        <v>945</v>
      </c>
      <c r="M23" s="8">
        <v>1063.9321110009912</v>
      </c>
      <c r="N23" s="12">
        <f t="shared" si="3"/>
        <v>0.88821456766720297</v>
      </c>
      <c r="O23" s="8"/>
      <c r="P23" s="10" t="s">
        <v>7</v>
      </c>
      <c r="Q23" s="8"/>
    </row>
    <row r="24" spans="1:17" ht="18.75" x14ac:dyDescent="0.3">
      <c r="A24" s="7" t="s">
        <v>23</v>
      </c>
      <c r="B24" s="7" t="s">
        <v>23</v>
      </c>
      <c r="C24" s="7" t="s">
        <v>54</v>
      </c>
      <c r="D24" s="7" t="s">
        <v>55</v>
      </c>
      <c r="E24" s="15" t="s">
        <v>0</v>
      </c>
      <c r="F24" s="8">
        <v>1</v>
      </c>
      <c r="G24" s="27">
        <v>2511</v>
      </c>
      <c r="H24" s="26">
        <f>(F24/(G24*2))*10000</f>
        <v>1.9912385503783352</v>
      </c>
      <c r="I24" s="28">
        <v>1549</v>
      </c>
      <c r="J24" s="29">
        <v>1554</v>
      </c>
      <c r="K24" s="12">
        <f t="shared" si="2"/>
        <v>0.99678249678249675</v>
      </c>
      <c r="L24" s="8">
        <v>377</v>
      </c>
      <c r="M24" s="8">
        <v>407.42576847612821</v>
      </c>
      <c r="N24" s="12">
        <f t="shared" si="3"/>
        <v>0.92532193388275852</v>
      </c>
      <c r="O24" s="8"/>
      <c r="P24" s="10" t="s">
        <v>7</v>
      </c>
      <c r="Q24" s="8"/>
    </row>
    <row r="25" spans="1:17" ht="18.75" x14ac:dyDescent="0.3">
      <c r="A25" s="7" t="s">
        <v>23</v>
      </c>
      <c r="B25" s="7" t="s">
        <v>23</v>
      </c>
      <c r="C25" s="7" t="s">
        <v>48</v>
      </c>
      <c r="D25" s="7" t="s">
        <v>49</v>
      </c>
      <c r="E25" s="15" t="s">
        <v>0</v>
      </c>
      <c r="F25" s="8">
        <v>2</v>
      </c>
      <c r="G25" s="27">
        <v>14531</v>
      </c>
      <c r="H25" s="25">
        <f t="shared" si="4"/>
        <v>0.68818388273346642</v>
      </c>
      <c r="I25" s="28">
        <v>8826</v>
      </c>
      <c r="J25" s="29">
        <v>8842</v>
      </c>
      <c r="K25" s="12">
        <f t="shared" si="2"/>
        <v>0.99819045464826961</v>
      </c>
      <c r="L25" s="8">
        <v>2576</v>
      </c>
      <c r="M25" s="8">
        <v>2802</v>
      </c>
      <c r="N25" s="12">
        <f t="shared" si="3"/>
        <v>0.91934332619557457</v>
      </c>
      <c r="O25" s="8"/>
      <c r="P25" s="10" t="s">
        <v>7</v>
      </c>
      <c r="Q25" s="8"/>
    </row>
    <row r="26" spans="1:17" ht="18.75" x14ac:dyDescent="0.3">
      <c r="A26" s="7" t="s">
        <v>23</v>
      </c>
      <c r="B26" s="7" t="s">
        <v>23</v>
      </c>
      <c r="C26" s="7" t="s">
        <v>46</v>
      </c>
      <c r="D26" s="7" t="s">
        <v>47</v>
      </c>
      <c r="E26" s="15" t="s">
        <v>0</v>
      </c>
      <c r="F26" s="8">
        <v>1</v>
      </c>
      <c r="G26" s="27">
        <v>5645</v>
      </c>
      <c r="H26" s="25">
        <f t="shared" si="4"/>
        <v>0.88573959255978751</v>
      </c>
      <c r="I26" s="28">
        <v>3835</v>
      </c>
      <c r="J26" s="29">
        <v>3865</v>
      </c>
      <c r="K26" s="12">
        <f t="shared" si="2"/>
        <v>0.99223803363518759</v>
      </c>
      <c r="L26" s="8">
        <v>1261</v>
      </c>
      <c r="M26" s="8">
        <v>1411.8704922347986</v>
      </c>
      <c r="N26" s="12">
        <f t="shared" si="3"/>
        <v>0.89314140846162804</v>
      </c>
      <c r="O26" s="8"/>
      <c r="P26" s="10" t="s">
        <v>7</v>
      </c>
      <c r="Q26" s="8"/>
    </row>
    <row r="27" spans="1:17" ht="18.75" x14ac:dyDescent="0.3">
      <c r="A27" s="7" t="s">
        <v>23</v>
      </c>
      <c r="B27" s="7" t="s">
        <v>23</v>
      </c>
      <c r="C27" s="7" t="s">
        <v>52</v>
      </c>
      <c r="D27" s="7" t="s">
        <v>53</v>
      </c>
      <c r="E27" s="15" t="s">
        <v>0</v>
      </c>
      <c r="F27" s="8">
        <v>1</v>
      </c>
      <c r="G27" s="27">
        <v>8072</v>
      </c>
      <c r="H27" s="25">
        <f t="shared" si="4"/>
        <v>0.61942517343904857</v>
      </c>
      <c r="I27" s="28">
        <v>5851</v>
      </c>
      <c r="J27" s="29">
        <v>5880</v>
      </c>
      <c r="K27" s="12">
        <f t="shared" si="2"/>
        <v>0.99506802721088439</v>
      </c>
      <c r="L27" s="8">
        <v>1643</v>
      </c>
      <c r="M27" s="8">
        <v>1862</v>
      </c>
      <c r="N27" s="12">
        <f t="shared" si="3"/>
        <v>0.88238453276047257</v>
      </c>
      <c r="O27" s="8"/>
      <c r="P27" s="10" t="s">
        <v>7</v>
      </c>
      <c r="Q27" s="8"/>
    </row>
    <row r="28" spans="1:17" ht="18.75" x14ac:dyDescent="0.3">
      <c r="A28" s="7" t="s">
        <v>23</v>
      </c>
      <c r="B28" s="7" t="s">
        <v>23</v>
      </c>
      <c r="C28" s="7" t="s">
        <v>50</v>
      </c>
      <c r="D28" s="7" t="s">
        <v>51</v>
      </c>
      <c r="E28" s="15" t="s">
        <v>0</v>
      </c>
      <c r="F28" s="8">
        <v>0</v>
      </c>
      <c r="G28" s="27">
        <v>6083</v>
      </c>
      <c r="H28" s="25">
        <f t="shared" si="4"/>
        <v>0</v>
      </c>
      <c r="I28" s="28">
        <v>3534</v>
      </c>
      <c r="J28" s="29">
        <v>3564</v>
      </c>
      <c r="K28" s="12">
        <f t="shared" si="2"/>
        <v>0.99158249158249157</v>
      </c>
      <c r="L28" s="8">
        <v>453</v>
      </c>
      <c r="M28" s="8">
        <v>741</v>
      </c>
      <c r="N28" s="12">
        <f t="shared" si="3"/>
        <v>0.61133603238866396</v>
      </c>
      <c r="O28" s="8"/>
      <c r="P28" s="10" t="s">
        <v>7</v>
      </c>
      <c r="Q28" s="8"/>
    </row>
  </sheetData>
  <autoFilter ref="A12:Q29"/>
  <sortState ref="A8:Q22">
    <sortCondition ref="D8:D22"/>
  </sortState>
  <mergeCells count="11">
    <mergeCell ref="A2:I2"/>
    <mergeCell ref="A3:I3"/>
    <mergeCell ref="Q10:Q11"/>
    <mergeCell ref="F10:H10"/>
    <mergeCell ref="I10:N10"/>
    <mergeCell ref="O10:P10"/>
    <mergeCell ref="A10:A11"/>
    <mergeCell ref="B10:B11"/>
    <mergeCell ref="C10:C11"/>
    <mergeCell ref="D10:D11"/>
    <mergeCell ref="E10:E11"/>
  </mergeCells>
  <dataValidations count="1">
    <dataValidation type="list" allowBlank="1" showInputMessage="1" showErrorMessage="1" sqref="O12:O1977 P12:P1339 E49:E3751 E29:E30 E12">
      <formula1>#REF!</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Nam Nguyen</dc:creator>
  <cp:lastModifiedBy>Admin</cp:lastModifiedBy>
  <dcterms:created xsi:type="dcterms:W3CDTF">2021-10-22T09:57:26Z</dcterms:created>
  <dcterms:modified xsi:type="dcterms:W3CDTF">2021-11-22T00:27:12Z</dcterms:modified>
</cp:coreProperties>
</file>